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ridico\Área do Coordenador\CLT\"/>
    </mc:Choice>
  </mc:AlternateContent>
  <xr:revisionPtr revIDLastSave="0" documentId="8_{AA3D7C1C-4934-4E8C-9F24-299E09920B02}" xr6:coauthVersionLast="32" xr6:coauthVersionMax="32" xr10:uidLastSave="{00000000-0000-0000-0000-000000000000}"/>
  <bookViews>
    <workbookView xWindow="0" yWindow="0" windowWidth="19200" windowHeight="7545" tabRatio="991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Plan1!$A$1:$Z$94</definedName>
  </definedNames>
  <calcPr calcId="17901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19" i="1" l="1"/>
  <c r="Y19" i="1"/>
  <c r="Z13" i="1"/>
  <c r="Z12" i="1"/>
  <c r="N19" i="1"/>
  <c r="M18" i="1"/>
  <c r="L18" i="1"/>
  <c r="K18" i="1"/>
  <c r="G18" i="1"/>
  <c r="S18" i="1" s="1"/>
  <c r="M17" i="1"/>
  <c r="L17" i="1"/>
  <c r="K17" i="1"/>
  <c r="G17" i="1"/>
  <c r="I17" i="1" s="1"/>
  <c r="M16" i="1"/>
  <c r="L16" i="1"/>
  <c r="K16" i="1"/>
  <c r="G16" i="1"/>
  <c r="O15" i="1"/>
  <c r="P15" i="1" s="1"/>
  <c r="M15" i="1"/>
  <c r="L15" i="1"/>
  <c r="K15" i="1"/>
  <c r="J15" i="1"/>
  <c r="G15" i="1"/>
  <c r="S15" i="1" s="1"/>
  <c r="M14" i="1"/>
  <c r="L14" i="1"/>
  <c r="K14" i="1"/>
  <c r="G14" i="1"/>
  <c r="S14" i="1" s="1"/>
  <c r="M13" i="1"/>
  <c r="L13" i="1"/>
  <c r="K13" i="1"/>
  <c r="G13" i="1"/>
  <c r="I13" i="1" s="1"/>
  <c r="M12" i="1"/>
  <c r="L12" i="1"/>
  <c r="K12" i="1"/>
  <c r="G12" i="1"/>
  <c r="M19" i="1" l="1"/>
  <c r="Q15" i="1"/>
  <c r="G19" i="1"/>
  <c r="K19" i="1"/>
  <c r="H15" i="1"/>
  <c r="T15" i="1"/>
  <c r="U15" i="1"/>
  <c r="I12" i="1"/>
  <c r="J13" i="1"/>
  <c r="O13" i="1"/>
  <c r="R13" i="1" s="1"/>
  <c r="I16" i="1"/>
  <c r="J17" i="1"/>
  <c r="O17" i="1"/>
  <c r="R17" i="1" s="1"/>
  <c r="S13" i="1"/>
  <c r="V13" i="1" s="1"/>
  <c r="S17" i="1"/>
  <c r="V17" i="1" s="1"/>
  <c r="L19" i="1"/>
  <c r="H13" i="1"/>
  <c r="H17" i="1"/>
  <c r="V18" i="1"/>
  <c r="U18" i="1"/>
  <c r="T18" i="1"/>
  <c r="V14" i="1"/>
  <c r="U14" i="1"/>
  <c r="T14" i="1"/>
  <c r="J12" i="1"/>
  <c r="O12" i="1"/>
  <c r="S12" i="1"/>
  <c r="H14" i="1"/>
  <c r="I15" i="1"/>
  <c r="R15" i="1"/>
  <c r="V15" i="1"/>
  <c r="J16" i="1"/>
  <c r="O16" i="1"/>
  <c r="S16" i="1"/>
  <c r="T17" i="1"/>
  <c r="H18" i="1"/>
  <c r="I14" i="1"/>
  <c r="I19" i="1" s="1"/>
  <c r="U17" i="1"/>
  <c r="I18" i="1"/>
  <c r="H12" i="1"/>
  <c r="J14" i="1"/>
  <c r="O14" i="1"/>
  <c r="H16" i="1"/>
  <c r="J18" i="1"/>
  <c r="O18" i="1"/>
  <c r="P13" i="1" l="1"/>
  <c r="U13" i="1"/>
  <c r="W15" i="1"/>
  <c r="Q13" i="1"/>
  <c r="P17" i="1"/>
  <c r="Q17" i="1"/>
  <c r="W17" i="1" s="1"/>
  <c r="X15" i="1"/>
  <c r="T13" i="1"/>
  <c r="U16" i="1"/>
  <c r="T16" i="1"/>
  <c r="V16" i="1"/>
  <c r="J19" i="1"/>
  <c r="R14" i="1"/>
  <c r="P14" i="1"/>
  <c r="Q14" i="1"/>
  <c r="W14" i="1" s="1"/>
  <c r="Q16" i="1"/>
  <c r="P16" i="1"/>
  <c r="R16" i="1"/>
  <c r="O19" i="1"/>
  <c r="Q12" i="1"/>
  <c r="P12" i="1"/>
  <c r="R12" i="1"/>
  <c r="R18" i="1"/>
  <c r="Q18" i="1"/>
  <c r="W18" i="1" s="1"/>
  <c r="P18" i="1"/>
  <c r="H19" i="1"/>
  <c r="S19" i="1"/>
  <c r="U12" i="1"/>
  <c r="T12" i="1"/>
  <c r="V12" i="1"/>
  <c r="X17" i="1" l="1"/>
  <c r="W13" i="1"/>
  <c r="X13" i="1" s="1"/>
  <c r="X14" i="1"/>
  <c r="X18" i="1"/>
  <c r="U19" i="1"/>
  <c r="W12" i="1"/>
  <c r="Q19" i="1"/>
  <c r="R19" i="1"/>
  <c r="W16" i="1"/>
  <c r="X16" i="1" s="1"/>
  <c r="V19" i="1"/>
  <c r="T19" i="1"/>
  <c r="P19" i="1"/>
  <c r="X12" i="1"/>
  <c r="W19" i="1" l="1"/>
  <c r="X19" i="1"/>
</calcChain>
</file>

<file path=xl/sharedStrings.xml><?xml version="1.0" encoding="utf-8"?>
<sst xmlns="http://schemas.openxmlformats.org/spreadsheetml/2006/main" count="33" uniqueCount="33">
  <si>
    <t>Instrução: Preencha as células destacadas em verde para o sistema efetuar os cálculos de forma automática.</t>
  </si>
  <si>
    <t>NOME</t>
  </si>
  <si>
    <t>VALE TRANSP. DIA (R$)</t>
  </si>
  <si>
    <t>VALE REFEIÇÃO DIA (R$)</t>
  </si>
  <si>
    <t>SALÁRIO BASE MÊS (R$)</t>
  </si>
  <si>
    <t>Total Rend.</t>
  </si>
  <si>
    <t>INSS PATRONAL</t>
  </si>
  <si>
    <t>FGTS</t>
  </si>
  <si>
    <t>PIS</t>
  </si>
  <si>
    <t>CONV. SAÚDE DO TRABALHO</t>
  </si>
  <si>
    <t>VALE REFEIÇÃO</t>
  </si>
  <si>
    <t>VALE TRANSP.</t>
  </si>
  <si>
    <t>SEGURO DE VIDA MÊS (R$)</t>
  </si>
  <si>
    <t>PROVISÃO DE 13º SALÁRIO</t>
  </si>
  <si>
    <t>INSS SOBRE 13º SALÁRIO.</t>
  </si>
  <si>
    <t>FGTS SOBRE 13º SALÁRIO</t>
  </si>
  <si>
    <t>PIS SOBRE 13º SALÁRIO</t>
  </si>
  <si>
    <t>FÉRIAS C/ ABONO</t>
  </si>
  <si>
    <t>INSS SOBRE FÉRIAS</t>
  </si>
  <si>
    <t>FGTS SOBRE FÉRIAS</t>
  </si>
  <si>
    <t>PIS SOBRE FÉRIAS</t>
  </si>
  <si>
    <t>ENCARGOS RESCISÓRIOS</t>
  </si>
  <si>
    <t>PERÍODO (nº de meses) DO CONTRATO</t>
  </si>
  <si>
    <t>CUSTO TOTAL DO CONTRATO CLT NO PERÍODO (R$)</t>
  </si>
  <si>
    <t>xx</t>
  </si>
  <si>
    <t>yy</t>
  </si>
  <si>
    <t>TOTAL</t>
  </si>
  <si>
    <t>Obs 1: A data base do acordo coletivo dos profissionais da Fundação IPEAD/MG é maio, mês em que os valores dos contratos passam por correções.</t>
  </si>
  <si>
    <t>Obs 2: O custo mensal total considerou 22 dias úteis para calculo de custo de vale transporte e refeição.</t>
  </si>
  <si>
    <t>Idade</t>
  </si>
  <si>
    <t>Cálculo de custo de contrato CLT – 2018</t>
  </si>
  <si>
    <t>Obs 3: O vale alimentação é R$25,94/dia.</t>
  </si>
  <si>
    <t>CUSTO MENSAL TOTAL DO CONTRATO CLT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</si>
</sst>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_(* #,##0.00_);_(* \(#,##0.00\);_(* \-??_);_(@_)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imes New Roman"/>
      <family val="1"/>
      <charset val="1"/>
    </font>
    <font>
      <sz val="18"/>
      <name val="Times New Roman"/>
      <family val="1"/>
      <charset val="1"/>
    </font>
    <font>
      <b/>
      <sz val="18"/>
      <name val="Times New Roman"/>
      <family val="1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D9D9D9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DDDDDD"/>
        <bgColor rgb="FFD9D9D9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/>
      <diagonal/>
    </border>
    <border>
      <left style="thin">
        <color rgb="FFFFFFFF"/>
      </left>
      <right/>
      <top/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59">
    <xf numFmtId="0" fontId="0" fillId="0" borderId="0" xfId="0"/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1" applyFont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2" fillId="0" borderId="1" xfId="1" applyFont="1" applyBorder="1" applyAlignment="1" applyProtection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/>
    <xf numFmtId="0" fontId="5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64" fontId="2" fillId="0" borderId="2" xfId="1" applyFont="1" applyBorder="1" applyAlignment="1" applyProtection="1">
      <alignment horizontal="right"/>
    </xf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3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/>
    <xf numFmtId="0" fontId="6" fillId="0" borderId="5" xfId="0" applyFont="1" applyBorder="1"/>
    <xf numFmtId="164" fontId="7" fillId="3" borderId="5" xfId="1" applyFont="1" applyFill="1" applyBorder="1" applyAlignment="1" applyProtection="1">
      <alignment horizontal="center" vertical="center" wrapText="1"/>
    </xf>
    <xf numFmtId="164" fontId="7" fillId="4" borderId="5" xfId="1" applyFont="1" applyFill="1" applyBorder="1" applyAlignment="1" applyProtection="1">
      <alignment horizontal="center" vertical="center" wrapText="1"/>
    </xf>
    <xf numFmtId="164" fontId="7" fillId="0" borderId="5" xfId="1" applyFont="1" applyBorder="1" applyAlignment="1" applyProtection="1">
      <alignment horizontal="center" vertical="center" wrapText="1"/>
    </xf>
    <xf numFmtId="164" fontId="7" fillId="5" borderId="5" xfId="1" applyFont="1" applyFill="1" applyBorder="1" applyAlignment="1" applyProtection="1">
      <alignment horizontal="center" vertical="center" wrapText="1"/>
    </xf>
    <xf numFmtId="164" fontId="7" fillId="6" borderId="5" xfId="1" applyFont="1" applyFill="1" applyBorder="1" applyAlignment="1" applyProtection="1">
      <alignment horizontal="center" vertical="center" wrapText="1"/>
    </xf>
    <xf numFmtId="164" fontId="7" fillId="7" borderId="5" xfId="1" applyFont="1" applyFill="1" applyBorder="1" applyAlignment="1" applyProtection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4" fontId="2" fillId="3" borderId="5" xfId="0" applyNumberFormat="1" applyFont="1" applyFill="1" applyBorder="1" applyAlignment="1" applyProtection="1">
      <alignment horizontal="center" vertical="center"/>
      <protection locked="0"/>
    </xf>
    <xf numFmtId="4" fontId="2" fillId="4" borderId="5" xfId="0" applyNumberFormat="1" applyFont="1" applyFill="1" applyBorder="1" applyAlignment="1" applyProtection="1">
      <alignment horizontal="center" vertical="center"/>
      <protection locked="0"/>
    </xf>
    <xf numFmtId="4" fontId="2" fillId="3" borderId="5" xfId="0" applyNumberFormat="1" applyFont="1" applyFill="1" applyBorder="1" applyAlignment="1" applyProtection="1">
      <alignment horizontal="right" vertical="center"/>
      <protection locked="0"/>
    </xf>
    <xf numFmtId="164" fontId="2" fillId="0" borderId="5" xfId="1" applyFont="1" applyBorder="1" applyAlignment="1" applyProtection="1">
      <alignment horizontal="right" vertical="center"/>
    </xf>
    <xf numFmtId="165" fontId="2" fillId="5" borderId="5" xfId="1" applyNumberFormat="1" applyFont="1" applyFill="1" applyBorder="1" applyAlignment="1" applyProtection="1">
      <alignment horizontal="right" vertical="center"/>
    </xf>
    <xf numFmtId="164" fontId="2" fillId="5" borderId="5" xfId="1" applyFont="1" applyFill="1" applyBorder="1" applyAlignment="1" applyProtection="1">
      <alignment horizontal="right" vertical="center"/>
    </xf>
    <xf numFmtId="164" fontId="2" fillId="6" borderId="5" xfId="1" applyFont="1" applyFill="1" applyBorder="1" applyAlignment="1" applyProtection="1">
      <alignment horizontal="right" vertical="center"/>
    </xf>
    <xf numFmtId="164" fontId="2" fillId="4" borderId="5" xfId="1" applyFont="1" applyFill="1" applyBorder="1" applyAlignment="1" applyProtection="1">
      <alignment horizontal="right" vertical="center"/>
    </xf>
    <xf numFmtId="165" fontId="2" fillId="0" borderId="5" xfId="1" applyNumberFormat="1" applyFont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64" fontId="2" fillId="4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164" fontId="3" fillId="0" borderId="5" xfId="1" applyFont="1" applyBorder="1" applyAlignment="1" applyProtection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61920</xdr:colOff>
      <xdr:row>1</xdr:row>
      <xdr:rowOff>0</xdr:rowOff>
    </xdr:from>
    <xdr:to>
      <xdr:col>2</xdr:col>
      <xdr:colOff>1259280</xdr:colOff>
      <xdr:row>4</xdr:row>
      <xdr:rowOff>416880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23720" y="174960"/>
          <a:ext cx="1683000" cy="988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24</xdr:col>
      <xdr:colOff>0</xdr:colOff>
      <xdr:row>15</xdr:row>
      <xdr:rowOff>47625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A97"/>
  <sheetViews>
    <sheetView tabSelected="1" view="pageBreakPreview" zoomScale="70" zoomScaleNormal="70" zoomScaleSheetLayoutView="70" zoomScalePageLayoutView="55" workbookViewId="0">
      <selection activeCell="B22" sqref="B22:Z22"/>
    </sheetView>
  </sheetViews>
  <sheetFormatPr defaultRowHeight="15" x14ac:dyDescent="0.25"/>
  <cols>
    <col min="1" max="1" width="5.140625" style="5"/>
    <col min="2" max="2" width="6.85546875" style="6"/>
    <col min="3" max="3" width="32.5703125" style="5"/>
    <col min="4" max="4" width="34.140625" style="7"/>
    <col min="5" max="5" width="30" style="7"/>
    <col min="6" max="6" width="24.5703125" style="5"/>
    <col min="7" max="7" width="0" style="8" hidden="1" customWidth="1"/>
    <col min="8" max="11" width="0" style="9" hidden="1" customWidth="1"/>
    <col min="12" max="12" width="10.140625" style="9" hidden="1" customWidth="1"/>
    <col min="13" max="14" width="0" style="9" hidden="1" customWidth="1"/>
    <col min="15" max="15" width="10.140625" style="9" hidden="1" customWidth="1"/>
    <col min="16" max="16" width="10" style="9" hidden="1" customWidth="1"/>
    <col min="17" max="18" width="0" style="9" hidden="1" customWidth="1"/>
    <col min="19" max="19" width="11" style="9" hidden="1" customWidth="1"/>
    <col min="20" max="22" width="0" style="9" hidden="1" customWidth="1"/>
    <col min="23" max="23" width="9.7109375" style="9" hidden="1" customWidth="1"/>
    <col min="24" max="24" width="13.140625" style="9" hidden="1" customWidth="1"/>
    <col min="25" max="25" width="29.28515625" style="5"/>
    <col min="26" max="26" width="34.140625" style="5"/>
    <col min="27" max="236" width="21" style="5"/>
    <col min="237" max="237" width="9.7109375" style="5"/>
    <col min="238" max="270" width="21" style="5"/>
    <col min="271" max="271" width="12.7109375" style="5"/>
    <col min="272" max="492" width="21" style="5"/>
    <col min="493" max="493" width="9.7109375" style="5"/>
    <col min="494" max="526" width="21" style="5"/>
    <col min="527" max="527" width="12.7109375" style="5"/>
    <col min="528" max="748" width="21" style="5"/>
    <col min="749" max="749" width="9.7109375" style="5"/>
    <col min="750" max="782" width="21" style="5"/>
    <col min="783" max="783" width="12.7109375" style="5"/>
    <col min="784" max="1004" width="21" style="5"/>
    <col min="1005" max="1005" width="9.7109375" style="5"/>
    <col min="1006" max="1009" width="21" style="5"/>
    <col min="1010" max="1016" width="21"/>
  </cols>
  <sheetData>
    <row r="1" spans="1:10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</row>
    <row r="2" spans="1:1015" s="10" customFormat="1" ht="15.75" x14ac:dyDescent="0.25">
      <c r="B2" s="11"/>
      <c r="D2" s="12"/>
      <c r="E2" s="12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ALV2"/>
      <c r="ALW2"/>
      <c r="ALX2"/>
      <c r="ALY2"/>
      <c r="ALZ2"/>
      <c r="AMA2"/>
    </row>
    <row r="3" spans="1:1015" s="10" customFormat="1" ht="15.75" x14ac:dyDescent="0.25">
      <c r="B3" s="11"/>
      <c r="D3" s="12"/>
      <c r="E3" s="12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ALV3"/>
      <c r="ALW3"/>
      <c r="ALX3"/>
      <c r="ALY3"/>
      <c r="ALZ3"/>
      <c r="AMA3"/>
    </row>
    <row r="4" spans="1:1015" s="10" customFormat="1" ht="15.75" x14ac:dyDescent="0.25">
      <c r="B4" s="11"/>
      <c r="D4" s="12"/>
      <c r="E4" s="12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ALV4"/>
      <c r="ALW4"/>
      <c r="ALX4"/>
      <c r="ALY4"/>
      <c r="ALZ4"/>
      <c r="AMA4"/>
    </row>
    <row r="5" spans="1:1015" ht="39.75" customHeight="1" x14ac:dyDescent="0.25">
      <c r="A5" s="10"/>
      <c r="B5" s="4" t="s">
        <v>30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</row>
    <row r="6" spans="1:1015" ht="39.75" customHeight="1" x14ac:dyDescent="0.25">
      <c r="A6" s="10"/>
      <c r="B6" s="15"/>
      <c r="C6" s="16"/>
      <c r="D6" s="16"/>
      <c r="E6" s="16"/>
      <c r="F6" s="16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  <c r="Z6" s="18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</row>
    <row r="7" spans="1:1015" ht="39.75" customHeight="1" x14ac:dyDescent="0.25">
      <c r="A7" s="10"/>
      <c r="B7" s="19" t="s">
        <v>0</v>
      </c>
      <c r="C7"/>
      <c r="D7" s="12"/>
      <c r="E7" s="12"/>
      <c r="F7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</row>
    <row r="8" spans="1:1015" ht="15.75" x14ac:dyDescent="0.25">
      <c r="A8" s="20"/>
      <c r="B8" s="21"/>
      <c r="C8" s="20"/>
      <c r="D8" s="22"/>
      <c r="E8" s="22"/>
      <c r="F8" s="20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</row>
    <row r="9" spans="1:1015" ht="15.75" x14ac:dyDescent="0.25">
      <c r="A9" s="10"/>
      <c r="B9" s="11"/>
      <c r="C9" s="10"/>
      <c r="D9" s="12"/>
      <c r="E9" s="12"/>
      <c r="F9" s="10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</row>
    <row r="10" spans="1:1015" ht="15.75" x14ac:dyDescent="0.25">
      <c r="A10" s="10"/>
      <c r="B10" s="25"/>
      <c r="C10" s="26"/>
      <c r="D10" s="26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  <c r="Z10" s="28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</row>
    <row r="11" spans="1:1015" s="37" customFormat="1" ht="202.5" x14ac:dyDescent="0.35">
      <c r="A11" s="29"/>
      <c r="B11" s="30"/>
      <c r="C11" s="31" t="s">
        <v>1</v>
      </c>
      <c r="D11" s="31" t="s">
        <v>2</v>
      </c>
      <c r="E11" s="32" t="s">
        <v>3</v>
      </c>
      <c r="F11" s="31" t="s">
        <v>4</v>
      </c>
      <c r="G11" s="33" t="s">
        <v>5</v>
      </c>
      <c r="H11" s="34" t="s">
        <v>6</v>
      </c>
      <c r="I11" s="34" t="s">
        <v>7</v>
      </c>
      <c r="J11" s="34" t="s">
        <v>8</v>
      </c>
      <c r="K11" s="35" t="s">
        <v>9</v>
      </c>
      <c r="L11" s="35" t="s">
        <v>10</v>
      </c>
      <c r="M11" s="35" t="s">
        <v>11</v>
      </c>
      <c r="N11" s="36" t="s">
        <v>12</v>
      </c>
      <c r="O11" s="33" t="s">
        <v>13</v>
      </c>
      <c r="P11" s="33" t="s">
        <v>14</v>
      </c>
      <c r="Q11" s="33" t="s">
        <v>15</v>
      </c>
      <c r="R11" s="33" t="s">
        <v>16</v>
      </c>
      <c r="S11" s="33" t="s">
        <v>17</v>
      </c>
      <c r="T11" s="33" t="s">
        <v>18</v>
      </c>
      <c r="U11" s="33" t="s">
        <v>19</v>
      </c>
      <c r="V11" s="33" t="s">
        <v>20</v>
      </c>
      <c r="W11" s="33" t="s">
        <v>21</v>
      </c>
      <c r="X11" s="33" t="s">
        <v>32</v>
      </c>
      <c r="Y11" s="31" t="s">
        <v>22</v>
      </c>
      <c r="Z11" s="32" t="s">
        <v>23</v>
      </c>
      <c r="AA11"/>
      <c r="ALV11"/>
      <c r="ALW11"/>
      <c r="ALX11"/>
      <c r="ALY11"/>
      <c r="ALZ11"/>
      <c r="AMA11"/>
    </row>
    <row r="12" spans="1:1015" s="52" customFormat="1" ht="27" customHeight="1" x14ac:dyDescent="0.25">
      <c r="A12" s="38"/>
      <c r="B12" s="39">
        <v>1</v>
      </c>
      <c r="C12" s="40" t="s">
        <v>24</v>
      </c>
      <c r="D12" s="41">
        <v>0</v>
      </c>
      <c r="E12" s="42">
        <v>25.94</v>
      </c>
      <c r="F12" s="43">
        <v>3223</v>
      </c>
      <c r="G12" s="44">
        <f t="shared" ref="G12:G18" si="0">F12</f>
        <v>3223</v>
      </c>
      <c r="H12" s="45">
        <f t="shared" ref="H12:H18" si="1">G12*0.25</f>
        <v>805.75</v>
      </c>
      <c r="I12" s="46">
        <f t="shared" ref="I12:I18" si="2">G12*0.08</f>
        <v>257.84000000000003</v>
      </c>
      <c r="J12" s="46">
        <f t="shared" ref="J12:J18" si="3">G12*0.01</f>
        <v>32.230000000000004</v>
      </c>
      <c r="K12" s="47">
        <f t="shared" ref="K12:K18" si="4">(50.76+15.85)/12</f>
        <v>5.5508333333333333</v>
      </c>
      <c r="L12" s="47">
        <f t="shared" ref="L12:L18" si="5">E12*22</f>
        <v>570.68000000000006</v>
      </c>
      <c r="M12" s="47">
        <f t="shared" ref="M12:M18" si="6">22*D12</f>
        <v>0</v>
      </c>
      <c r="N12" s="48">
        <v>13.73</v>
      </c>
      <c r="O12" s="44">
        <f t="shared" ref="O12:O18" si="7">G12/12</f>
        <v>268.58333333333331</v>
      </c>
      <c r="P12" s="49">
        <f t="shared" ref="P12:P18" si="8">O12*0.25</f>
        <v>67.145833333333329</v>
      </c>
      <c r="Q12" s="44">
        <f t="shared" ref="Q12:Q18" si="9">O12*0.08</f>
        <v>21.486666666666665</v>
      </c>
      <c r="R12" s="44">
        <f t="shared" ref="R12:R18" si="10">O12*0.01</f>
        <v>2.6858333333333331</v>
      </c>
      <c r="S12" s="44">
        <f t="shared" ref="S12:S18" si="11">(G12+(G12/3))/12</f>
        <v>358.11111111111109</v>
      </c>
      <c r="T12" s="44">
        <f t="shared" ref="T12:T18" si="12">S12*0.25</f>
        <v>89.527777777777771</v>
      </c>
      <c r="U12" s="44">
        <f t="shared" ref="U12:U18" si="13">S12*0.08</f>
        <v>28.648888888888887</v>
      </c>
      <c r="V12" s="44">
        <f t="shared" ref="V12:V18" si="14">S12*0.01</f>
        <v>3.5811111111111109</v>
      </c>
      <c r="W12" s="44">
        <f t="shared" ref="W12:W18" si="15">((U12+Q12+I12)*0.0025)+((U12+Q12+I12)*0.5)</f>
        <v>154.75771666666671</v>
      </c>
      <c r="X12" s="44">
        <f t="shared" ref="X12:X18" si="16">G12+H12+I12+J12+K12+L12+M12+N12+O12+P12+Q12+R12+S12+T12+U12+V12+W12</f>
        <v>5903.3091055555542</v>
      </c>
      <c r="Y12" s="50">
        <v>12</v>
      </c>
      <c r="Z12" s="51">
        <f>X12*Y12</f>
        <v>70839.709266666643</v>
      </c>
      <c r="AA12"/>
      <c r="ALV12"/>
      <c r="ALW12"/>
      <c r="ALX12"/>
      <c r="ALY12"/>
      <c r="ALZ12"/>
      <c r="AMA12"/>
    </row>
    <row r="13" spans="1:1015" s="52" customFormat="1" ht="27" customHeight="1" x14ac:dyDescent="0.25">
      <c r="A13" s="38"/>
      <c r="B13" s="39">
        <v>2</v>
      </c>
      <c r="C13" s="40" t="s">
        <v>25</v>
      </c>
      <c r="D13" s="41">
        <v>0</v>
      </c>
      <c r="E13" s="42">
        <v>25.94</v>
      </c>
      <c r="F13" s="43">
        <v>2921.39</v>
      </c>
      <c r="G13" s="44">
        <f t="shared" si="0"/>
        <v>2921.39</v>
      </c>
      <c r="H13" s="45">
        <f t="shared" si="1"/>
        <v>730.34749999999997</v>
      </c>
      <c r="I13" s="46">
        <f t="shared" si="2"/>
        <v>233.71119999999999</v>
      </c>
      <c r="J13" s="46">
        <f t="shared" si="3"/>
        <v>29.213899999999999</v>
      </c>
      <c r="K13" s="47">
        <f t="shared" si="4"/>
        <v>5.5508333333333333</v>
      </c>
      <c r="L13" s="47">
        <f t="shared" si="5"/>
        <v>570.68000000000006</v>
      </c>
      <c r="M13" s="47">
        <f t="shared" si="6"/>
        <v>0</v>
      </c>
      <c r="N13" s="48">
        <v>13.73</v>
      </c>
      <c r="O13" s="44">
        <f t="shared" si="7"/>
        <v>243.44916666666666</v>
      </c>
      <c r="P13" s="49">
        <f t="shared" si="8"/>
        <v>60.862291666666664</v>
      </c>
      <c r="Q13" s="44">
        <f t="shared" si="9"/>
        <v>19.475933333333334</v>
      </c>
      <c r="R13" s="44">
        <f t="shared" si="10"/>
        <v>2.4344916666666667</v>
      </c>
      <c r="S13" s="44">
        <f t="shared" si="11"/>
        <v>324.59888888888889</v>
      </c>
      <c r="T13" s="44">
        <f t="shared" si="12"/>
        <v>81.149722222222223</v>
      </c>
      <c r="U13" s="44">
        <f t="shared" si="13"/>
        <v>25.967911111111111</v>
      </c>
      <c r="V13" s="44">
        <f t="shared" si="14"/>
        <v>3.2459888888888888</v>
      </c>
      <c r="W13" s="44">
        <f t="shared" si="15"/>
        <v>140.27540983333333</v>
      </c>
      <c r="X13" s="44">
        <f t="shared" si="16"/>
        <v>5406.0832376111102</v>
      </c>
      <c r="Y13" s="50">
        <v>12</v>
      </c>
      <c r="Z13" s="51">
        <f t="shared" ref="Z13:Z19" si="17">X13*Y13</f>
        <v>64872.998851333323</v>
      </c>
      <c r="AA13"/>
      <c r="ALV13"/>
      <c r="ALW13"/>
      <c r="ALX13"/>
      <c r="ALY13"/>
      <c r="ALZ13"/>
      <c r="AMA13"/>
    </row>
    <row r="14" spans="1:1015" s="52" customFormat="1" ht="27" customHeight="1" x14ac:dyDescent="0.25">
      <c r="A14" s="38"/>
      <c r="B14" s="39">
        <v>3</v>
      </c>
      <c r="C14" s="40"/>
      <c r="D14" s="41"/>
      <c r="E14" s="42">
        <v>25.94</v>
      </c>
      <c r="F14" s="43"/>
      <c r="G14" s="44">
        <f t="shared" si="0"/>
        <v>0</v>
      </c>
      <c r="H14" s="45">
        <f t="shared" si="1"/>
        <v>0</v>
      </c>
      <c r="I14" s="46">
        <f t="shared" si="2"/>
        <v>0</v>
      </c>
      <c r="J14" s="46">
        <f t="shared" si="3"/>
        <v>0</v>
      </c>
      <c r="K14" s="47">
        <f t="shared" si="4"/>
        <v>5.5508333333333333</v>
      </c>
      <c r="L14" s="47">
        <f t="shared" si="5"/>
        <v>570.68000000000006</v>
      </c>
      <c r="M14" s="47">
        <f t="shared" si="6"/>
        <v>0</v>
      </c>
      <c r="N14" s="48">
        <v>13.73</v>
      </c>
      <c r="O14" s="44">
        <f t="shared" si="7"/>
        <v>0</v>
      </c>
      <c r="P14" s="49">
        <f t="shared" si="8"/>
        <v>0</v>
      </c>
      <c r="Q14" s="44">
        <f t="shared" si="9"/>
        <v>0</v>
      </c>
      <c r="R14" s="44">
        <f t="shared" si="10"/>
        <v>0</v>
      </c>
      <c r="S14" s="44">
        <f t="shared" si="11"/>
        <v>0</v>
      </c>
      <c r="T14" s="44">
        <f t="shared" si="12"/>
        <v>0</v>
      </c>
      <c r="U14" s="44">
        <f t="shared" si="13"/>
        <v>0</v>
      </c>
      <c r="V14" s="44">
        <f t="shared" si="14"/>
        <v>0</v>
      </c>
      <c r="W14" s="44">
        <f t="shared" si="15"/>
        <v>0</v>
      </c>
      <c r="X14" s="44">
        <f t="shared" si="16"/>
        <v>589.96083333333343</v>
      </c>
      <c r="Y14" s="50"/>
      <c r="Z14" s="51"/>
      <c r="AA14"/>
      <c r="ALV14"/>
      <c r="ALW14"/>
      <c r="ALX14"/>
      <c r="ALY14"/>
      <c r="ALZ14"/>
      <c r="AMA14"/>
    </row>
    <row r="15" spans="1:1015" s="52" customFormat="1" ht="27" customHeight="1" x14ac:dyDescent="0.25">
      <c r="A15" s="38"/>
      <c r="B15" s="39">
        <v>4</v>
      </c>
      <c r="C15" s="40"/>
      <c r="D15" s="41"/>
      <c r="E15" s="42">
        <v>25.94</v>
      </c>
      <c r="F15" s="43"/>
      <c r="G15" s="44">
        <f t="shared" si="0"/>
        <v>0</v>
      </c>
      <c r="H15" s="45">
        <f t="shared" si="1"/>
        <v>0</v>
      </c>
      <c r="I15" s="46">
        <f t="shared" si="2"/>
        <v>0</v>
      </c>
      <c r="J15" s="46">
        <f t="shared" si="3"/>
        <v>0</v>
      </c>
      <c r="K15" s="47">
        <f t="shared" si="4"/>
        <v>5.5508333333333333</v>
      </c>
      <c r="L15" s="47">
        <f t="shared" si="5"/>
        <v>570.68000000000006</v>
      </c>
      <c r="M15" s="47">
        <f t="shared" si="6"/>
        <v>0</v>
      </c>
      <c r="N15" s="48">
        <v>13.73</v>
      </c>
      <c r="O15" s="44">
        <f t="shared" si="7"/>
        <v>0</v>
      </c>
      <c r="P15" s="49">
        <f t="shared" si="8"/>
        <v>0</v>
      </c>
      <c r="Q15" s="44">
        <f t="shared" si="9"/>
        <v>0</v>
      </c>
      <c r="R15" s="44">
        <f t="shared" si="10"/>
        <v>0</v>
      </c>
      <c r="S15" s="44">
        <f t="shared" si="11"/>
        <v>0</v>
      </c>
      <c r="T15" s="44">
        <f t="shared" si="12"/>
        <v>0</v>
      </c>
      <c r="U15" s="44">
        <f t="shared" si="13"/>
        <v>0</v>
      </c>
      <c r="V15" s="44">
        <f t="shared" si="14"/>
        <v>0</v>
      </c>
      <c r="W15" s="44">
        <f t="shared" si="15"/>
        <v>0</v>
      </c>
      <c r="X15" s="44">
        <f t="shared" si="16"/>
        <v>589.96083333333343</v>
      </c>
      <c r="Y15" s="50"/>
      <c r="Z15" s="51"/>
      <c r="AA15"/>
      <c r="ALV15"/>
      <c r="ALW15"/>
      <c r="ALX15"/>
      <c r="ALY15"/>
      <c r="ALZ15"/>
      <c r="AMA15"/>
    </row>
    <row r="16" spans="1:1015" s="52" customFormat="1" ht="27" customHeight="1" x14ac:dyDescent="0.25">
      <c r="A16" s="38"/>
      <c r="B16" s="39">
        <v>5</v>
      </c>
      <c r="C16" s="40"/>
      <c r="D16" s="41"/>
      <c r="E16" s="42">
        <v>25.94</v>
      </c>
      <c r="F16" s="43"/>
      <c r="G16" s="44">
        <f t="shared" si="0"/>
        <v>0</v>
      </c>
      <c r="H16" s="45">
        <f t="shared" si="1"/>
        <v>0</v>
      </c>
      <c r="I16" s="46">
        <f t="shared" si="2"/>
        <v>0</v>
      </c>
      <c r="J16" s="46">
        <f t="shared" si="3"/>
        <v>0</v>
      </c>
      <c r="K16" s="47">
        <f t="shared" si="4"/>
        <v>5.5508333333333333</v>
      </c>
      <c r="L16" s="47">
        <f t="shared" si="5"/>
        <v>570.68000000000006</v>
      </c>
      <c r="M16" s="47">
        <f t="shared" si="6"/>
        <v>0</v>
      </c>
      <c r="N16" s="48">
        <v>13.73</v>
      </c>
      <c r="O16" s="44">
        <f t="shared" si="7"/>
        <v>0</v>
      </c>
      <c r="P16" s="49">
        <f t="shared" si="8"/>
        <v>0</v>
      </c>
      <c r="Q16" s="44">
        <f t="shared" si="9"/>
        <v>0</v>
      </c>
      <c r="R16" s="44">
        <f t="shared" si="10"/>
        <v>0</v>
      </c>
      <c r="S16" s="44">
        <f t="shared" si="11"/>
        <v>0</v>
      </c>
      <c r="T16" s="44">
        <f t="shared" si="12"/>
        <v>0</v>
      </c>
      <c r="U16" s="44">
        <f t="shared" si="13"/>
        <v>0</v>
      </c>
      <c r="V16" s="44">
        <f t="shared" si="14"/>
        <v>0</v>
      </c>
      <c r="W16" s="44">
        <f t="shared" si="15"/>
        <v>0</v>
      </c>
      <c r="X16" s="44">
        <f t="shared" si="16"/>
        <v>589.96083333333343</v>
      </c>
      <c r="Y16" s="50"/>
      <c r="Z16" s="51"/>
      <c r="AA16"/>
      <c r="ALV16"/>
      <c r="ALW16"/>
      <c r="ALX16"/>
      <c r="ALY16"/>
      <c r="ALZ16"/>
      <c r="AMA16"/>
    </row>
    <row r="17" spans="1:1015" s="52" customFormat="1" ht="27" customHeight="1" x14ac:dyDescent="0.25">
      <c r="A17" s="38"/>
      <c r="B17" s="39">
        <v>6</v>
      </c>
      <c r="C17" s="40"/>
      <c r="D17" s="41"/>
      <c r="E17" s="42">
        <v>25.94</v>
      </c>
      <c r="F17" s="43"/>
      <c r="G17" s="44">
        <f t="shared" si="0"/>
        <v>0</v>
      </c>
      <c r="H17" s="45">
        <f t="shared" si="1"/>
        <v>0</v>
      </c>
      <c r="I17" s="46">
        <f t="shared" si="2"/>
        <v>0</v>
      </c>
      <c r="J17" s="46">
        <f t="shared" si="3"/>
        <v>0</v>
      </c>
      <c r="K17" s="47">
        <f t="shared" si="4"/>
        <v>5.5508333333333333</v>
      </c>
      <c r="L17" s="47">
        <f t="shared" si="5"/>
        <v>570.68000000000006</v>
      </c>
      <c r="M17" s="47">
        <f t="shared" si="6"/>
        <v>0</v>
      </c>
      <c r="N17" s="48">
        <v>13.73</v>
      </c>
      <c r="O17" s="44">
        <f t="shared" si="7"/>
        <v>0</v>
      </c>
      <c r="P17" s="49">
        <f t="shared" si="8"/>
        <v>0</v>
      </c>
      <c r="Q17" s="44">
        <f t="shared" si="9"/>
        <v>0</v>
      </c>
      <c r="R17" s="44">
        <f t="shared" si="10"/>
        <v>0</v>
      </c>
      <c r="S17" s="44">
        <f t="shared" si="11"/>
        <v>0</v>
      </c>
      <c r="T17" s="44">
        <f t="shared" si="12"/>
        <v>0</v>
      </c>
      <c r="U17" s="44">
        <f t="shared" si="13"/>
        <v>0</v>
      </c>
      <c r="V17" s="44">
        <f t="shared" si="14"/>
        <v>0</v>
      </c>
      <c r="W17" s="44">
        <f t="shared" si="15"/>
        <v>0</v>
      </c>
      <c r="X17" s="44">
        <f t="shared" si="16"/>
        <v>589.96083333333343</v>
      </c>
      <c r="Y17" s="50"/>
      <c r="Z17" s="51"/>
      <c r="AA17"/>
      <c r="ALV17"/>
      <c r="ALW17"/>
      <c r="ALX17"/>
      <c r="ALY17"/>
      <c r="ALZ17"/>
      <c r="AMA17"/>
    </row>
    <row r="18" spans="1:1015" s="52" customFormat="1" ht="27" customHeight="1" x14ac:dyDescent="0.25">
      <c r="A18" s="38"/>
      <c r="B18" s="39">
        <v>7</v>
      </c>
      <c r="C18" s="40"/>
      <c r="D18" s="41"/>
      <c r="E18" s="42">
        <v>25.94</v>
      </c>
      <c r="F18" s="43"/>
      <c r="G18" s="44">
        <f t="shared" si="0"/>
        <v>0</v>
      </c>
      <c r="H18" s="45">
        <f t="shared" si="1"/>
        <v>0</v>
      </c>
      <c r="I18" s="46">
        <f t="shared" si="2"/>
        <v>0</v>
      </c>
      <c r="J18" s="46">
        <f t="shared" si="3"/>
        <v>0</v>
      </c>
      <c r="K18" s="47">
        <f t="shared" si="4"/>
        <v>5.5508333333333333</v>
      </c>
      <c r="L18" s="47">
        <f t="shared" si="5"/>
        <v>570.68000000000006</v>
      </c>
      <c r="M18" s="47">
        <f t="shared" si="6"/>
        <v>0</v>
      </c>
      <c r="N18" s="48">
        <v>13.73</v>
      </c>
      <c r="O18" s="44">
        <f t="shared" si="7"/>
        <v>0</v>
      </c>
      <c r="P18" s="49">
        <f t="shared" si="8"/>
        <v>0</v>
      </c>
      <c r="Q18" s="44">
        <f t="shared" si="9"/>
        <v>0</v>
      </c>
      <c r="R18" s="44">
        <f t="shared" si="10"/>
        <v>0</v>
      </c>
      <c r="S18" s="44">
        <f t="shared" si="11"/>
        <v>0</v>
      </c>
      <c r="T18" s="44">
        <f t="shared" si="12"/>
        <v>0</v>
      </c>
      <c r="U18" s="44">
        <f t="shared" si="13"/>
        <v>0</v>
      </c>
      <c r="V18" s="44">
        <f t="shared" si="14"/>
        <v>0</v>
      </c>
      <c r="W18" s="44">
        <f t="shared" si="15"/>
        <v>0</v>
      </c>
      <c r="X18" s="44">
        <f t="shared" si="16"/>
        <v>589.96083333333343</v>
      </c>
      <c r="Y18" s="50"/>
      <c r="Z18" s="51"/>
      <c r="AA18"/>
      <c r="ALV18"/>
      <c r="ALW18"/>
      <c r="ALX18"/>
      <c r="ALY18"/>
      <c r="ALZ18"/>
      <c r="AMA18"/>
    </row>
    <row r="19" spans="1:1015" ht="33" customHeight="1" x14ac:dyDescent="0.25">
      <c r="A19" s="38"/>
      <c r="B19" s="39"/>
      <c r="C19" s="53" t="s">
        <v>26</v>
      </c>
      <c r="D19" s="53"/>
      <c r="E19" s="53"/>
      <c r="F19" s="54"/>
      <c r="G19" s="54">
        <f t="shared" ref="G19:X19" si="18">SUM(G12:G18)</f>
        <v>6144.3899999999994</v>
      </c>
      <c r="H19" s="54">
        <f t="shared" si="18"/>
        <v>1536.0974999999999</v>
      </c>
      <c r="I19" s="54">
        <f t="shared" si="18"/>
        <v>491.55119999999999</v>
      </c>
      <c r="J19" s="54">
        <f t="shared" si="18"/>
        <v>61.443899999999999</v>
      </c>
      <c r="K19" s="54">
        <f t="shared" si="18"/>
        <v>38.855833333333337</v>
      </c>
      <c r="L19" s="54">
        <f t="shared" si="18"/>
        <v>3994.7600000000011</v>
      </c>
      <c r="M19" s="54">
        <f t="shared" si="18"/>
        <v>0</v>
      </c>
      <c r="N19" s="54">
        <f t="shared" si="18"/>
        <v>96.110000000000014</v>
      </c>
      <c r="O19" s="54">
        <f t="shared" si="18"/>
        <v>512.03250000000003</v>
      </c>
      <c r="P19" s="54">
        <f t="shared" si="18"/>
        <v>128.00812500000001</v>
      </c>
      <c r="Q19" s="54">
        <f t="shared" si="18"/>
        <v>40.962599999999995</v>
      </c>
      <c r="R19" s="54">
        <f t="shared" si="18"/>
        <v>5.1203249999999993</v>
      </c>
      <c r="S19" s="54">
        <f t="shared" si="18"/>
        <v>682.71</v>
      </c>
      <c r="T19" s="54">
        <f t="shared" si="18"/>
        <v>170.67750000000001</v>
      </c>
      <c r="U19" s="54">
        <f t="shared" si="18"/>
        <v>54.616799999999998</v>
      </c>
      <c r="V19" s="54">
        <f t="shared" si="18"/>
        <v>6.8270999999999997</v>
      </c>
      <c r="W19" s="54">
        <f t="shared" si="18"/>
        <v>295.03312650000004</v>
      </c>
      <c r="X19" s="54">
        <f t="shared" si="18"/>
        <v>14259.196509833328</v>
      </c>
      <c r="Y19" s="55">
        <f>SUM(Y12:Y18)</f>
        <v>24</v>
      </c>
      <c r="Z19" s="51">
        <f>SUM(Z12:Z18)</f>
        <v>135712.70811799995</v>
      </c>
      <c r="AA19"/>
    </row>
    <row r="20" spans="1:1015" ht="52.5" customHeight="1" x14ac:dyDescent="0.25">
      <c r="A20" s="56"/>
      <c r="B20" s="3" t="s">
        <v>27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/>
    </row>
    <row r="21" spans="1:1015" ht="46.5" customHeight="1" x14ac:dyDescent="0.25">
      <c r="A21" s="10"/>
      <c r="B21" s="2" t="s">
        <v>28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1015" ht="39.75" customHeight="1" x14ac:dyDescent="0.25">
      <c r="A22" s="10"/>
      <c r="B22" s="2" t="s">
        <v>31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1015" ht="50.25" hidden="1" customHeight="1" x14ac:dyDescent="0.3">
      <c r="A23" s="10"/>
      <c r="B23" s="57"/>
      <c r="C23" s="58" t="s">
        <v>29</v>
      </c>
      <c r="D23" s="12"/>
      <c r="E23" s="12"/>
      <c r="F23" s="10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/>
      <c r="Z23"/>
    </row>
    <row r="24" spans="1:1015" ht="22.5" hidden="1" x14ac:dyDescent="0.3">
      <c r="A24" s="10"/>
      <c r="B24" s="57"/>
      <c r="C24" s="12">
        <v>0</v>
      </c>
      <c r="D24" s="12"/>
      <c r="E24" s="12"/>
      <c r="F24" s="10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/>
      <c r="Z24"/>
    </row>
    <row r="25" spans="1:1015" ht="22.5" hidden="1" x14ac:dyDescent="0.3">
      <c r="A25" s="10"/>
      <c r="B25" s="57"/>
      <c r="C25" s="12">
        <v>1</v>
      </c>
      <c r="D25" s="12"/>
      <c r="E25" s="12"/>
      <c r="F25" s="10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/>
      <c r="Z25"/>
    </row>
    <row r="26" spans="1:1015" ht="22.5" hidden="1" x14ac:dyDescent="0.3">
      <c r="A26" s="10"/>
      <c r="B26" s="57"/>
      <c r="C26" s="12">
        <v>2</v>
      </c>
      <c r="D26" s="12"/>
      <c r="E26" s="12"/>
      <c r="F26" s="10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/>
      <c r="Z26"/>
    </row>
    <row r="27" spans="1:1015" ht="22.5" hidden="1" x14ac:dyDescent="0.3">
      <c r="A27" s="10"/>
      <c r="B27" s="57"/>
      <c r="C27" s="12">
        <v>3</v>
      </c>
      <c r="D27" s="12"/>
      <c r="E27" s="12"/>
      <c r="F27" s="10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/>
      <c r="Z27"/>
    </row>
    <row r="28" spans="1:1015" ht="22.5" hidden="1" x14ac:dyDescent="0.3">
      <c r="A28" s="10"/>
      <c r="B28" s="57"/>
      <c r="C28" s="12">
        <v>4</v>
      </c>
      <c r="D28" s="12"/>
      <c r="E28" s="12"/>
      <c r="F28" s="10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/>
      <c r="Z28"/>
    </row>
    <row r="29" spans="1:1015" ht="22.5" hidden="1" x14ac:dyDescent="0.3">
      <c r="A29" s="10"/>
      <c r="B29" s="57"/>
      <c r="C29" s="12">
        <v>5</v>
      </c>
      <c r="D29" s="12"/>
      <c r="E29" s="12"/>
      <c r="F29" s="10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/>
      <c r="Z29"/>
    </row>
    <row r="30" spans="1:1015" ht="22.5" hidden="1" x14ac:dyDescent="0.3">
      <c r="A30" s="10"/>
      <c r="B30" s="57"/>
      <c r="C30" s="12">
        <v>6</v>
      </c>
      <c r="D30" s="12"/>
      <c r="E30" s="12"/>
      <c r="F30" s="10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/>
      <c r="Z30"/>
    </row>
    <row r="31" spans="1:1015" ht="22.5" hidden="1" x14ac:dyDescent="0.3">
      <c r="A31" s="10"/>
      <c r="B31" s="57"/>
      <c r="C31" s="12">
        <v>7</v>
      </c>
      <c r="D31" s="12"/>
      <c r="E31" s="12"/>
      <c r="F31" s="10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/>
      <c r="Z31"/>
    </row>
    <row r="32" spans="1:1015" ht="22.5" hidden="1" x14ac:dyDescent="0.3">
      <c r="A32" s="10"/>
      <c r="B32" s="57"/>
      <c r="C32" s="12">
        <v>8</v>
      </c>
      <c r="D32" s="12"/>
      <c r="E32" s="12"/>
      <c r="F32" s="10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/>
      <c r="Z32"/>
    </row>
    <row r="33" spans="1:26" ht="22.5" hidden="1" x14ac:dyDescent="0.3">
      <c r="A33" s="10"/>
      <c r="B33" s="57"/>
      <c r="C33" s="12">
        <v>9</v>
      </c>
      <c r="D33" s="12"/>
      <c r="E33" s="12"/>
      <c r="F33" s="10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/>
      <c r="Z33"/>
    </row>
    <row r="34" spans="1:26" ht="22.5" hidden="1" x14ac:dyDescent="0.3">
      <c r="A34" s="10"/>
      <c r="B34" s="57"/>
      <c r="C34" s="12">
        <v>10</v>
      </c>
      <c r="D34" s="12"/>
      <c r="E34" s="12"/>
      <c r="F34" s="10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/>
      <c r="Z34"/>
    </row>
    <row r="35" spans="1:26" ht="22.5" hidden="1" x14ac:dyDescent="0.3">
      <c r="A35" s="10"/>
      <c r="B35" s="57"/>
      <c r="C35" s="12">
        <v>11</v>
      </c>
      <c r="D35" s="12"/>
      <c r="E35" s="12"/>
      <c r="F35" s="10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/>
      <c r="Z35"/>
    </row>
    <row r="36" spans="1:26" ht="22.5" hidden="1" x14ac:dyDescent="0.3">
      <c r="A36" s="10"/>
      <c r="B36" s="57"/>
      <c r="C36" s="12">
        <v>12</v>
      </c>
      <c r="D36" s="12"/>
      <c r="E36" s="12"/>
      <c r="F36" s="10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/>
      <c r="Z36"/>
    </row>
    <row r="37" spans="1:26" ht="22.5" hidden="1" x14ac:dyDescent="0.3">
      <c r="A37" s="10"/>
      <c r="B37" s="57"/>
      <c r="C37" s="12">
        <v>13</v>
      </c>
      <c r="D37" s="12"/>
      <c r="E37" s="12"/>
      <c r="F37" s="10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/>
      <c r="Z37"/>
    </row>
    <row r="38" spans="1:26" ht="22.5" hidden="1" x14ac:dyDescent="0.3">
      <c r="A38" s="10"/>
      <c r="B38" s="57"/>
      <c r="C38" s="12">
        <v>14</v>
      </c>
      <c r="D38" s="12"/>
      <c r="E38" s="12"/>
      <c r="F38" s="10"/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/>
      <c r="Z38"/>
    </row>
    <row r="39" spans="1:26" ht="22.5" hidden="1" x14ac:dyDescent="0.3">
      <c r="A39" s="10"/>
      <c r="B39" s="57"/>
      <c r="C39" s="12">
        <v>15</v>
      </c>
      <c r="D39" s="12"/>
      <c r="E39" s="12"/>
      <c r="F39" s="10"/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/>
      <c r="Z39"/>
    </row>
    <row r="40" spans="1:26" ht="22.5" hidden="1" x14ac:dyDescent="0.3">
      <c r="A40" s="10"/>
      <c r="B40" s="57"/>
      <c r="C40" s="12">
        <v>16</v>
      </c>
      <c r="D40" s="12"/>
      <c r="E40" s="12"/>
      <c r="F40" s="10"/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/>
      <c r="Z40"/>
    </row>
    <row r="41" spans="1:26" ht="22.5" hidden="1" x14ac:dyDescent="0.3">
      <c r="A41" s="10"/>
      <c r="B41" s="57"/>
      <c r="C41" s="12">
        <v>17</v>
      </c>
      <c r="D41" s="12"/>
      <c r="E41" s="12"/>
      <c r="F41" s="10"/>
      <c r="G41" s="1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/>
      <c r="Z41"/>
    </row>
    <row r="42" spans="1:26" ht="22.5" hidden="1" x14ac:dyDescent="0.3">
      <c r="A42" s="10"/>
      <c r="B42" s="57"/>
      <c r="C42" s="12">
        <v>18</v>
      </c>
      <c r="D42" s="12"/>
      <c r="E42" s="12"/>
      <c r="F42" s="10"/>
      <c r="G42" s="1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/>
      <c r="Z42"/>
    </row>
    <row r="43" spans="1:26" ht="22.5" hidden="1" x14ac:dyDescent="0.3">
      <c r="A43" s="10"/>
      <c r="B43" s="57"/>
      <c r="C43" s="12">
        <v>19</v>
      </c>
      <c r="D43" s="12"/>
      <c r="E43" s="12"/>
      <c r="F43" s="10"/>
      <c r="G43" s="1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/>
      <c r="Z43"/>
    </row>
    <row r="44" spans="1:26" ht="22.5" hidden="1" x14ac:dyDescent="0.3">
      <c r="A44" s="10"/>
      <c r="B44" s="57"/>
      <c r="C44" s="12">
        <v>20</v>
      </c>
      <c r="D44" s="12"/>
      <c r="E44" s="12"/>
      <c r="F44" s="10"/>
      <c r="G44" s="1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/>
      <c r="Z44"/>
    </row>
    <row r="45" spans="1:26" ht="22.5" hidden="1" x14ac:dyDescent="0.3">
      <c r="A45" s="10"/>
      <c r="B45" s="57"/>
      <c r="C45" s="12">
        <v>21</v>
      </c>
      <c r="D45" s="12"/>
      <c r="E45" s="12"/>
      <c r="F45" s="10"/>
      <c r="G45" s="1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/>
      <c r="Z45"/>
    </row>
    <row r="46" spans="1:26" ht="22.5" hidden="1" x14ac:dyDescent="0.3">
      <c r="A46" s="10"/>
      <c r="B46" s="57"/>
      <c r="C46" s="12">
        <v>22</v>
      </c>
      <c r="D46" s="12"/>
      <c r="E46" s="12"/>
      <c r="F46" s="10"/>
      <c r="G46" s="1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/>
      <c r="Z46"/>
    </row>
    <row r="47" spans="1:26" ht="22.5" hidden="1" x14ac:dyDescent="0.3">
      <c r="A47" s="10"/>
      <c r="B47" s="57"/>
      <c r="C47" s="12">
        <v>23</v>
      </c>
      <c r="D47" s="12"/>
      <c r="E47" s="12"/>
      <c r="F47" s="10"/>
      <c r="G47" s="1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/>
      <c r="Z47"/>
    </row>
    <row r="48" spans="1:26" ht="22.5" hidden="1" x14ac:dyDescent="0.3">
      <c r="A48" s="10"/>
      <c r="B48" s="57"/>
      <c r="C48" s="12">
        <v>24</v>
      </c>
      <c r="D48" s="12"/>
      <c r="E48" s="12"/>
      <c r="F48" s="10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/>
      <c r="Z48"/>
    </row>
    <row r="49" spans="1:26" ht="22.5" hidden="1" x14ac:dyDescent="0.3">
      <c r="A49" s="10"/>
      <c r="B49" s="57"/>
      <c r="C49" s="12">
        <v>25</v>
      </c>
      <c r="D49" s="12"/>
      <c r="E49" s="12"/>
      <c r="F49" s="10"/>
      <c r="G49" s="1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/>
      <c r="Z49"/>
    </row>
    <row r="50" spans="1:26" ht="22.5" hidden="1" x14ac:dyDescent="0.3">
      <c r="A50" s="10"/>
      <c r="B50" s="57"/>
      <c r="C50" s="12">
        <v>26</v>
      </c>
      <c r="D50" s="12"/>
      <c r="E50" s="12"/>
      <c r="F50" s="10"/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/>
      <c r="Z50"/>
    </row>
    <row r="51" spans="1:26" ht="22.5" hidden="1" x14ac:dyDescent="0.3">
      <c r="A51" s="10"/>
      <c r="B51" s="57"/>
      <c r="C51" s="12">
        <v>27</v>
      </c>
      <c r="D51" s="12"/>
      <c r="E51" s="12"/>
      <c r="F51" s="10"/>
      <c r="G51" s="1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/>
      <c r="Z51"/>
    </row>
    <row r="52" spans="1:26" ht="22.5" hidden="1" x14ac:dyDescent="0.3">
      <c r="A52" s="10"/>
      <c r="B52" s="57"/>
      <c r="C52" s="12">
        <v>28</v>
      </c>
      <c r="D52" s="12"/>
      <c r="E52" s="12"/>
      <c r="F52" s="10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/>
      <c r="Z52"/>
    </row>
    <row r="53" spans="1:26" ht="22.5" hidden="1" x14ac:dyDescent="0.3">
      <c r="A53" s="10"/>
      <c r="B53" s="57"/>
      <c r="C53" s="12">
        <v>29</v>
      </c>
      <c r="D53" s="12"/>
      <c r="E53" s="12"/>
      <c r="F53" s="10"/>
      <c r="G53" s="1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/>
      <c r="Z53"/>
    </row>
    <row r="54" spans="1:26" ht="22.5" hidden="1" x14ac:dyDescent="0.3">
      <c r="A54" s="10"/>
      <c r="B54" s="57"/>
      <c r="C54" s="12">
        <v>30</v>
      </c>
      <c r="D54" s="12"/>
      <c r="E54" s="12"/>
      <c r="F54" s="10"/>
      <c r="G54" s="1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/>
      <c r="Z54"/>
    </row>
    <row r="55" spans="1:26" ht="22.5" hidden="1" x14ac:dyDescent="0.3">
      <c r="A55" s="10"/>
      <c r="B55" s="57"/>
      <c r="C55" s="12">
        <v>31</v>
      </c>
      <c r="D55" s="12"/>
      <c r="E55" s="12"/>
      <c r="F55" s="10"/>
      <c r="G55" s="1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/>
      <c r="Z55"/>
    </row>
    <row r="56" spans="1:26" ht="22.5" hidden="1" x14ac:dyDescent="0.3">
      <c r="A56" s="10"/>
      <c r="B56" s="57"/>
      <c r="C56" s="12">
        <v>32</v>
      </c>
      <c r="D56" s="12"/>
      <c r="E56" s="12"/>
      <c r="F56" s="10"/>
      <c r="G56" s="1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/>
      <c r="Z56"/>
    </row>
    <row r="57" spans="1:26" ht="22.5" hidden="1" x14ac:dyDescent="0.3">
      <c r="A57" s="10"/>
      <c r="B57" s="57"/>
      <c r="C57" s="12">
        <v>33</v>
      </c>
      <c r="D57" s="12"/>
      <c r="E57" s="12"/>
      <c r="F57" s="10"/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/>
      <c r="Z57"/>
    </row>
    <row r="58" spans="1:26" ht="22.5" hidden="1" x14ac:dyDescent="0.3">
      <c r="A58" s="10"/>
      <c r="B58" s="57"/>
      <c r="C58" s="12">
        <v>34</v>
      </c>
      <c r="D58" s="12"/>
      <c r="E58" s="12"/>
      <c r="F58" s="10"/>
      <c r="G58" s="1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/>
      <c r="Z58"/>
    </row>
    <row r="59" spans="1:26" ht="22.5" hidden="1" x14ac:dyDescent="0.3">
      <c r="A59" s="10"/>
      <c r="B59" s="57"/>
      <c r="C59" s="12">
        <v>35</v>
      </c>
      <c r="D59" s="12"/>
      <c r="E59" s="12"/>
      <c r="F59" s="10"/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/>
      <c r="Z59"/>
    </row>
    <row r="60" spans="1:26" ht="22.5" hidden="1" x14ac:dyDescent="0.3">
      <c r="A60" s="10"/>
      <c r="B60" s="57"/>
      <c r="C60" s="12">
        <v>36</v>
      </c>
      <c r="D60" s="12"/>
      <c r="E60" s="12"/>
      <c r="F60" s="10"/>
      <c r="G60" s="13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/>
      <c r="Z60"/>
    </row>
    <row r="61" spans="1:26" ht="22.5" hidden="1" x14ac:dyDescent="0.3">
      <c r="A61" s="10"/>
      <c r="B61" s="57"/>
      <c r="C61" s="12">
        <v>37</v>
      </c>
      <c r="D61" s="12"/>
      <c r="E61" s="12"/>
      <c r="F61" s="10"/>
      <c r="G61" s="13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/>
      <c r="Z61"/>
    </row>
    <row r="62" spans="1:26" ht="22.5" hidden="1" x14ac:dyDescent="0.3">
      <c r="A62" s="10"/>
      <c r="B62" s="57"/>
      <c r="C62" s="12">
        <v>38</v>
      </c>
      <c r="D62" s="12"/>
      <c r="E62" s="12"/>
      <c r="F62" s="10"/>
      <c r="G62" s="13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/>
      <c r="Z62"/>
    </row>
    <row r="63" spans="1:26" ht="22.5" hidden="1" x14ac:dyDescent="0.3">
      <c r="A63" s="10"/>
      <c r="B63" s="57"/>
      <c r="C63" s="12">
        <v>39</v>
      </c>
      <c r="D63" s="12"/>
      <c r="E63" s="12"/>
      <c r="F63" s="10"/>
      <c r="G63" s="13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/>
      <c r="Z63"/>
    </row>
    <row r="64" spans="1:26" ht="22.5" hidden="1" x14ac:dyDescent="0.3">
      <c r="A64" s="10"/>
      <c r="B64" s="57"/>
      <c r="C64" s="12">
        <v>40</v>
      </c>
      <c r="D64" s="12"/>
      <c r="E64" s="12"/>
      <c r="F64" s="10"/>
      <c r="G64" s="13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/>
      <c r="Z64"/>
    </row>
    <row r="65" spans="1:26" ht="22.5" hidden="1" x14ac:dyDescent="0.3">
      <c r="A65" s="10"/>
      <c r="B65" s="57"/>
      <c r="C65" s="12">
        <v>41</v>
      </c>
      <c r="D65" s="12"/>
      <c r="E65" s="12"/>
      <c r="F65" s="10"/>
      <c r="G65" s="1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/>
      <c r="Z65"/>
    </row>
    <row r="66" spans="1:26" ht="22.5" hidden="1" x14ac:dyDescent="0.3">
      <c r="A66" s="10"/>
      <c r="B66" s="57"/>
      <c r="C66" s="12">
        <v>42</v>
      </c>
      <c r="D66" s="12"/>
      <c r="E66" s="12"/>
      <c r="F66" s="10"/>
      <c r="G66" s="13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/>
      <c r="Z66"/>
    </row>
    <row r="67" spans="1:26" ht="22.5" hidden="1" x14ac:dyDescent="0.3">
      <c r="A67" s="10"/>
      <c r="B67" s="57"/>
      <c r="C67" s="12">
        <v>43</v>
      </c>
      <c r="D67" s="12"/>
      <c r="E67" s="12"/>
      <c r="F67" s="10"/>
      <c r="G67" s="13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/>
      <c r="Z67"/>
    </row>
    <row r="68" spans="1:26" ht="22.5" hidden="1" x14ac:dyDescent="0.3">
      <c r="A68" s="10"/>
      <c r="B68" s="57"/>
      <c r="C68" s="12">
        <v>44</v>
      </c>
      <c r="D68" s="12"/>
      <c r="E68" s="12"/>
      <c r="F68" s="10"/>
      <c r="G68" s="1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/>
      <c r="Z68"/>
    </row>
    <row r="69" spans="1:26" ht="22.5" hidden="1" x14ac:dyDescent="0.3">
      <c r="A69" s="10"/>
      <c r="B69" s="57"/>
      <c r="C69" s="12">
        <v>45</v>
      </c>
      <c r="D69" s="12"/>
      <c r="E69" s="12"/>
      <c r="F69" s="10"/>
      <c r="G69" s="13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/>
      <c r="Z69"/>
    </row>
    <row r="70" spans="1:26" ht="22.5" hidden="1" x14ac:dyDescent="0.3">
      <c r="A70" s="10"/>
      <c r="B70" s="57"/>
      <c r="C70" s="12">
        <v>46</v>
      </c>
      <c r="D70" s="12"/>
      <c r="E70" s="12"/>
      <c r="F70" s="10"/>
      <c r="G70" s="1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/>
      <c r="Z70"/>
    </row>
    <row r="71" spans="1:26" ht="22.5" hidden="1" x14ac:dyDescent="0.3">
      <c r="A71" s="10"/>
      <c r="B71" s="57"/>
      <c r="C71" s="12">
        <v>47</v>
      </c>
      <c r="D71" s="12"/>
      <c r="E71" s="12"/>
      <c r="F71" s="10"/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/>
      <c r="Z71"/>
    </row>
    <row r="72" spans="1:26" ht="22.5" hidden="1" x14ac:dyDescent="0.3">
      <c r="A72" s="10"/>
      <c r="B72" s="57"/>
      <c r="C72" s="12">
        <v>48</v>
      </c>
      <c r="D72" s="12"/>
      <c r="E72" s="12"/>
      <c r="F72" s="10"/>
      <c r="G72" s="13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/>
      <c r="Z72"/>
    </row>
    <row r="73" spans="1:26" ht="22.5" hidden="1" x14ac:dyDescent="0.3">
      <c r="A73" s="10"/>
      <c r="B73" s="57"/>
      <c r="C73" s="12">
        <v>49</v>
      </c>
      <c r="D73" s="12"/>
      <c r="E73" s="12"/>
      <c r="F73" s="10"/>
      <c r="G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/>
      <c r="Z73"/>
    </row>
    <row r="74" spans="1:26" ht="22.5" hidden="1" x14ac:dyDescent="0.3">
      <c r="A74" s="10"/>
      <c r="B74" s="57"/>
      <c r="C74" s="12">
        <v>50</v>
      </c>
      <c r="D74" s="12"/>
      <c r="E74" s="12"/>
      <c r="F74" s="10"/>
      <c r="G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/>
      <c r="Z74"/>
    </row>
    <row r="75" spans="1:26" ht="22.5" hidden="1" x14ac:dyDescent="0.3">
      <c r="A75" s="10"/>
      <c r="B75" s="57"/>
      <c r="C75" s="12">
        <v>51</v>
      </c>
      <c r="D75" s="12"/>
      <c r="E75" s="12"/>
      <c r="F75" s="10"/>
      <c r="G75" s="13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/>
      <c r="Z75"/>
    </row>
    <row r="76" spans="1:26" ht="22.5" hidden="1" x14ac:dyDescent="0.3">
      <c r="A76" s="10"/>
      <c r="B76" s="57"/>
      <c r="C76" s="12">
        <v>52</v>
      </c>
      <c r="D76" s="12"/>
      <c r="E76" s="12"/>
      <c r="F76" s="10"/>
      <c r="G76" s="1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/>
      <c r="Z76"/>
    </row>
    <row r="77" spans="1:26" ht="22.5" hidden="1" x14ac:dyDescent="0.3">
      <c r="A77" s="10"/>
      <c r="B77" s="57"/>
      <c r="C77" s="12">
        <v>53</v>
      </c>
      <c r="D77" s="12"/>
      <c r="E77" s="12"/>
      <c r="F77" s="10"/>
      <c r="G77" s="1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/>
      <c r="Z77"/>
    </row>
    <row r="78" spans="1:26" ht="22.5" hidden="1" x14ac:dyDescent="0.3">
      <c r="A78" s="10"/>
      <c r="B78" s="57"/>
      <c r="C78" s="12">
        <v>54</v>
      </c>
      <c r="D78" s="12"/>
      <c r="E78" s="12"/>
      <c r="F78" s="10"/>
      <c r="G78" s="13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/>
      <c r="Z78"/>
    </row>
    <row r="79" spans="1:26" ht="22.5" hidden="1" x14ac:dyDescent="0.3">
      <c r="A79" s="10"/>
      <c r="B79" s="57"/>
      <c r="C79" s="12">
        <v>55</v>
      </c>
      <c r="D79" s="12"/>
      <c r="E79" s="12"/>
      <c r="F79" s="10"/>
      <c r="G79" s="13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/>
      <c r="Z79"/>
    </row>
    <row r="80" spans="1:26" ht="22.5" hidden="1" x14ac:dyDescent="0.3">
      <c r="A80" s="10"/>
      <c r="B80" s="57"/>
      <c r="C80" s="12">
        <v>56</v>
      </c>
      <c r="D80" s="12"/>
      <c r="E80" s="12"/>
      <c r="F80" s="10"/>
      <c r="G80" s="13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/>
      <c r="Z80"/>
    </row>
    <row r="81" spans="1:26" ht="22.5" hidden="1" x14ac:dyDescent="0.3">
      <c r="A81" s="10"/>
      <c r="B81" s="57"/>
      <c r="C81" s="12">
        <v>57</v>
      </c>
      <c r="D81" s="12"/>
      <c r="E81" s="12"/>
      <c r="F81" s="10"/>
      <c r="G81" s="13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/>
      <c r="Z81"/>
    </row>
    <row r="82" spans="1:26" ht="22.5" hidden="1" x14ac:dyDescent="0.3">
      <c r="A82" s="10"/>
      <c r="B82" s="57"/>
      <c r="C82" s="12">
        <v>58</v>
      </c>
      <c r="D82" s="12"/>
      <c r="E82" s="12"/>
      <c r="F82" s="10"/>
      <c r="G82" s="13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/>
      <c r="Z82"/>
    </row>
    <row r="83" spans="1:26" ht="22.5" hidden="1" x14ac:dyDescent="0.3">
      <c r="A83" s="10"/>
      <c r="B83" s="57"/>
      <c r="C83" s="12">
        <v>59</v>
      </c>
      <c r="D83" s="12"/>
      <c r="E83" s="12"/>
      <c r="F83" s="10"/>
      <c r="G83" s="13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/>
      <c r="Z83"/>
    </row>
    <row r="84" spans="1:26" ht="22.5" hidden="1" x14ac:dyDescent="0.3">
      <c r="A84" s="10"/>
      <c r="B84" s="57"/>
      <c r="C84" s="12">
        <v>60</v>
      </c>
      <c r="D84" s="12"/>
      <c r="E84" s="12"/>
      <c r="F84" s="10"/>
      <c r="G84" s="13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/>
      <c r="Z84"/>
    </row>
    <row r="85" spans="1:26" ht="22.5" hidden="1" x14ac:dyDescent="0.3">
      <c r="A85" s="10"/>
      <c r="B85" s="57"/>
      <c r="C85" s="12">
        <v>61</v>
      </c>
      <c r="D85" s="12"/>
      <c r="E85" s="12"/>
      <c r="F85" s="10"/>
      <c r="G85" s="1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/>
      <c r="Z85"/>
    </row>
    <row r="86" spans="1:26" ht="22.5" hidden="1" x14ac:dyDescent="0.3">
      <c r="A86" s="10"/>
      <c r="B86" s="57"/>
      <c r="C86" s="12">
        <v>62</v>
      </c>
      <c r="D86" s="12"/>
      <c r="E86" s="12"/>
      <c r="F86" s="10"/>
      <c r="G86" s="13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/>
      <c r="Z86"/>
    </row>
    <row r="87" spans="1:26" ht="22.5" hidden="1" x14ac:dyDescent="0.3">
      <c r="A87" s="10"/>
      <c r="B87" s="57"/>
      <c r="C87" s="12">
        <v>63</v>
      </c>
      <c r="D87" s="12"/>
      <c r="E87" s="12"/>
      <c r="F87" s="10"/>
      <c r="G87" s="13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/>
      <c r="Z87"/>
    </row>
    <row r="88" spans="1:26" ht="22.5" hidden="1" x14ac:dyDescent="0.3">
      <c r="A88" s="10"/>
      <c r="B88" s="57"/>
      <c r="C88" s="12">
        <v>64</v>
      </c>
      <c r="D88" s="12"/>
      <c r="E88" s="12"/>
      <c r="F88" s="10"/>
      <c r="G88" s="13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/>
      <c r="Z88"/>
    </row>
    <row r="89" spans="1:26" ht="22.5" hidden="1" x14ac:dyDescent="0.3">
      <c r="A89" s="10"/>
      <c r="B89" s="57"/>
      <c r="C89" s="12">
        <v>65</v>
      </c>
      <c r="D89" s="12"/>
      <c r="E89" s="12"/>
      <c r="F89" s="10"/>
      <c r="G89" s="13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/>
      <c r="Z89"/>
    </row>
    <row r="90" spans="1:26" ht="22.5" hidden="1" x14ac:dyDescent="0.3">
      <c r="A90" s="10"/>
      <c r="B90" s="57"/>
      <c r="C90" s="12"/>
      <c r="D90" s="12"/>
      <c r="E90" s="12"/>
      <c r="F90" s="10"/>
      <c r="G90" s="13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/>
      <c r="Z90"/>
    </row>
    <row r="91" spans="1:26" ht="39.75" hidden="1" customHeight="1" x14ac:dyDescent="0.2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51.75" hidden="1" customHeight="1" x14ac:dyDescent="0.2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58.5" hidden="1" customHeight="1" x14ac:dyDescent="0.2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2.5" hidden="1" x14ac:dyDescent="0.2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hidden="1" x14ac:dyDescent="0.25">
      <c r="A95" s="10"/>
      <c r="B95" s="11"/>
      <c r="C95" s="12"/>
      <c r="D95" s="12"/>
      <c r="E95" s="12"/>
      <c r="F95" s="10"/>
      <c r="G95" s="1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6" ht="15.75" hidden="1" x14ac:dyDescent="0.25">
      <c r="A96" s="10"/>
      <c r="B96" s="11"/>
      <c r="C96" s="12"/>
      <c r="D96" s="12"/>
      <c r="E96" s="12"/>
      <c r="F96" s="10"/>
      <c r="G96" s="1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5.75" hidden="1" x14ac:dyDescent="0.25">
      <c r="A97" s="10"/>
      <c r="B97" s="11"/>
      <c r="C97" s="12"/>
      <c r="D97" s="12"/>
      <c r="E97" s="12"/>
      <c r="F97" s="10"/>
      <c r="G97" s="13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</sheetData>
  <sheetProtection algorithmName="SHA-512" hashValue="bezWBdnWFVyMTeesatDFnEUxAfHer+EEa7hqPRn55t/aDp6oYkDofgI4RPAxYTcMaj0RIEWTDo7qSEoZ1H6CgQ==" saltValue="H/gTBIQZYAyJQBxBDVpKWA==" spinCount="100000" sheet="1" objects="1" scenarios="1"/>
  <mergeCells count="8">
    <mergeCell ref="B91:Z91"/>
    <mergeCell ref="B92:Z92"/>
    <mergeCell ref="B93:Z93"/>
    <mergeCell ref="B94:Z94"/>
    <mergeCell ref="B5:X5"/>
    <mergeCell ref="B20:Z20"/>
    <mergeCell ref="B21:Z21"/>
    <mergeCell ref="B22:Z2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  <rowBreaks count="1" manualBreakCount="1">
    <brk id="9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55" zoomScaleNormal="100" zoomScalePageLayoutView="55" workbookViewId="0"/>
  </sheetViews>
  <sheetFormatPr defaultRowHeight="15" x14ac:dyDescent="0.25"/>
  <cols>
    <col min="1" max="1025" width="8.5703125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55" zoomScaleNormal="100" zoomScalePageLayoutView="55" workbookViewId="0"/>
  </sheetViews>
  <sheetFormatPr defaultRowHeight="15" x14ac:dyDescent="0.25"/>
  <cols>
    <col min="1" max="1025" width="8.5703125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Fundação IPEAD/MG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IPEAD</dc:creator>
  <cp:lastModifiedBy>Mariana Guimaraes Cancado Rosendo</cp:lastModifiedBy>
  <cp:revision>3</cp:revision>
  <cp:lastPrinted>2015-01-19T13:23:01Z</cp:lastPrinted>
  <dcterms:created xsi:type="dcterms:W3CDTF">2015-01-13T16:33:07Z</dcterms:created>
  <dcterms:modified xsi:type="dcterms:W3CDTF">2018-05-17T19:27:09Z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Fundação IPEAD/MG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